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t\Google Drive\Investologija straipsniai\"/>
    </mc:Choice>
  </mc:AlternateContent>
  <bookViews>
    <workbookView xWindow="0" yWindow="0" windowWidth="216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A7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D2" i="1"/>
  <c r="E2" i="1" s="1"/>
  <c r="A2" i="1"/>
  <c r="A3" i="1" s="1"/>
  <c r="A4" i="1" s="1"/>
  <c r="A5" i="1" s="1"/>
  <c r="A6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F2" i="1" l="1"/>
  <c r="D3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E3" i="1" l="1"/>
  <c r="F3" i="1"/>
  <c r="D4" i="1"/>
  <c r="E4" i="1" l="1"/>
  <c r="F4" i="1"/>
  <c r="D5" i="1"/>
  <c r="E5" i="1" l="1"/>
  <c r="F5" i="1"/>
  <c r="D6" i="1"/>
  <c r="E6" i="1" l="1"/>
  <c r="F6" i="1"/>
  <c r="D7" i="1"/>
  <c r="E7" i="1" l="1"/>
  <c r="F7" i="1"/>
  <c r="D8" i="1"/>
  <c r="E8" i="1" l="1"/>
  <c r="F8" i="1"/>
  <c r="D9" i="1"/>
  <c r="E9" i="1" l="1"/>
  <c r="F9" i="1"/>
  <c r="D10" i="1"/>
  <c r="E10" i="1" l="1"/>
  <c r="F10" i="1"/>
  <c r="D11" i="1"/>
  <c r="E11" i="1" l="1"/>
  <c r="F11" i="1"/>
  <c r="D12" i="1"/>
  <c r="E12" i="1" l="1"/>
  <c r="F12" i="1"/>
  <c r="D13" i="1"/>
  <c r="E13" i="1" l="1"/>
  <c r="F13" i="1"/>
  <c r="D14" i="1"/>
  <c r="E14" i="1" l="1"/>
  <c r="F14" i="1"/>
  <c r="D15" i="1"/>
  <c r="E15" i="1" l="1"/>
  <c r="F15" i="1"/>
  <c r="D16" i="1"/>
  <c r="E16" i="1" l="1"/>
  <c r="F16" i="1"/>
  <c r="D17" i="1"/>
  <c r="E17" i="1" l="1"/>
  <c r="F17" i="1"/>
  <c r="D18" i="1"/>
  <c r="E18" i="1" l="1"/>
  <c r="F18" i="1"/>
  <c r="D19" i="1"/>
  <c r="E19" i="1" l="1"/>
  <c r="F19" i="1"/>
  <c r="D20" i="1"/>
  <c r="E20" i="1" l="1"/>
  <c r="F20" i="1"/>
  <c r="D21" i="1"/>
  <c r="E21" i="1" l="1"/>
  <c r="F21" i="1"/>
  <c r="D22" i="1"/>
  <c r="E22" i="1" l="1"/>
  <c r="F22" i="1"/>
  <c r="D23" i="1"/>
  <c r="E23" i="1" l="1"/>
  <c r="F23" i="1"/>
  <c r="D24" i="1"/>
  <c r="E24" i="1" l="1"/>
  <c r="F24" i="1"/>
  <c r="D25" i="1"/>
  <c r="E25" i="1" l="1"/>
  <c r="F25" i="1"/>
  <c r="D26" i="1"/>
  <c r="E26" i="1" l="1"/>
  <c r="F26" i="1"/>
  <c r="D27" i="1"/>
  <c r="E27" i="1" l="1"/>
  <c r="F27" i="1"/>
  <c r="D28" i="1"/>
  <c r="E28" i="1" l="1"/>
  <c r="F28" i="1"/>
  <c r="D29" i="1"/>
  <c r="E29" i="1" l="1"/>
  <c r="F29" i="1"/>
  <c r="D30" i="1"/>
  <c r="E30" i="1" l="1"/>
  <c r="F30" i="1"/>
  <c r="D31" i="1"/>
  <c r="E31" i="1" l="1"/>
  <c r="F31" i="1"/>
  <c r="D32" i="1"/>
  <c r="E32" i="1" l="1"/>
  <c r="F32" i="1"/>
  <c r="D33" i="1"/>
  <c r="E33" i="1" l="1"/>
  <c r="F33" i="1"/>
  <c r="D34" i="1"/>
  <c r="E34" i="1" l="1"/>
  <c r="F34" i="1"/>
  <c r="D35" i="1"/>
  <c r="E35" i="1" l="1"/>
  <c r="F35" i="1"/>
  <c r="D36" i="1"/>
  <c r="E36" i="1" l="1"/>
  <c r="F36" i="1"/>
  <c r="D37" i="1"/>
  <c r="E37" i="1" l="1"/>
  <c r="F37" i="1"/>
  <c r="D38" i="1"/>
  <c r="E38" i="1" l="1"/>
  <c r="F38" i="1"/>
  <c r="D39" i="1"/>
  <c r="E39" i="1" l="1"/>
  <c r="F39" i="1"/>
  <c r="D40" i="1"/>
  <c r="E40" i="1" l="1"/>
  <c r="F40" i="1"/>
  <c r="D41" i="1"/>
  <c r="E41" i="1" l="1"/>
  <c r="F41" i="1"/>
  <c r="D42" i="1"/>
  <c r="E42" i="1" l="1"/>
  <c r="F42" i="1"/>
  <c r="D43" i="1"/>
  <c r="E43" i="1" l="1"/>
  <c r="F43" i="1"/>
  <c r="D44" i="1"/>
  <c r="E44" i="1" l="1"/>
  <c r="F44" i="1"/>
</calcChain>
</file>

<file path=xl/sharedStrings.xml><?xml version="1.0" encoding="utf-8"?>
<sst xmlns="http://schemas.openxmlformats.org/spreadsheetml/2006/main" count="5" uniqueCount="5">
  <si>
    <t>Metinė investicinė grąža</t>
  </si>
  <si>
    <t>Metai</t>
  </si>
  <si>
    <t>Kiek sutaupome nuo atlyginimo per mėnesį</t>
  </si>
  <si>
    <t>Kiek priartėjame prie finansinės laisvės</t>
  </si>
  <si>
    <t>Santaupų vertė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</si>
</sst>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\ &quot;metai&quot;"/>
    <numFmt numFmtId="165" formatCode="General\ &quot;  proc. nuo atlyginimo&quot;"/>
    <numFmt numFmtId="166" formatCode="0.00\ &quot;  atlyginimai&quot;"/>
    <numFmt numFmtId="167" formatCode="General\ &quot;proc.&quot;"/>
    <numFmt numFmtId="168" formatCode="General\ &quot;%&quot;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2" tint="-0.749992370372631"/>
      <name val="Calibri"/>
      <family val="2"/>
      <charset val="186"/>
      <scheme val="minor"/>
    </font>
    <font>
      <sz val="12"/>
      <color theme="2" tint="-0.749992370372631"/>
      <name val="Arial"/>
      <family val="2"/>
      <charset val="186"/>
    </font>
    <font>
      <b/>
      <sz val="12"/>
      <color theme="0"/>
      <name val="Arial"/>
      <family val="2"/>
      <charset val="186"/>
    </font>
    <font>
      <sz val="12"/>
      <color rgb="FFA0CD4E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A0CD4E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1" xfId="0" applyNumberFormat="1" applyFont="1" applyBorder="1" applyAlignment="1" applyProtection="1">
      <alignment vertical="justify" wrapText="1"/>
      <protection locked="0"/>
    </xf>
    <xf numFmtId="49" fontId="2" fillId="0" borderId="0" xfId="0" applyNumberFormat="1" applyFont="1" applyBorder="1" applyAlignment="1" applyProtection="1">
      <alignment vertical="justify" wrapText="1"/>
      <protection locked="0"/>
    </xf>
    <xf numFmtId="165" fontId="5" fillId="0" borderId="3" xfId="0" applyNumberFormat="1" applyFont="1" applyBorder="1" applyProtection="1">
      <protection locked="0"/>
    </xf>
    <xf numFmtId="9" fontId="5" fillId="0" borderId="3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165" fontId="5" fillId="0" borderId="4" xfId="0" applyNumberFormat="1" applyFont="1" applyBorder="1" applyProtection="1">
      <protection locked="0"/>
    </xf>
    <xf numFmtId="9" fontId="5" fillId="0" borderId="4" xfId="0" applyNumberFormat="1" applyFont="1" applyBorder="1" applyProtection="1">
      <protection locked="0"/>
    </xf>
    <xf numFmtId="165" fontId="5" fillId="0" borderId="5" xfId="0" applyNumberFormat="1" applyFont="1" applyBorder="1" applyProtection="1">
      <protection locked="0"/>
    </xf>
    <xf numFmtId="9" fontId="5" fillId="0" borderId="5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166" fontId="2" fillId="0" borderId="1" xfId="0" applyNumberFormat="1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Border="1" applyProtection="1"/>
    <xf numFmtId="164" fontId="3" fillId="0" borderId="4" xfId="0" applyNumberFormat="1" applyFont="1" applyBorder="1" applyProtection="1"/>
    <xf numFmtId="164" fontId="3" fillId="0" borderId="5" xfId="0" applyNumberFormat="1" applyFont="1" applyBorder="1" applyProtection="1"/>
    <xf numFmtId="49" fontId="2" fillId="0" borderId="1" xfId="0" applyNumberFormat="1" applyFont="1" applyBorder="1" applyAlignment="1" applyProtection="1">
      <alignment vertical="justify" wrapText="1"/>
    </xf>
    <xf numFmtId="166" fontId="3" fillId="0" borderId="3" xfId="0" applyNumberFormat="1" applyFont="1" applyBorder="1" applyProtection="1"/>
    <xf numFmtId="167" fontId="3" fillId="0" borderId="3" xfId="0" applyNumberFormat="1" applyFont="1" applyBorder="1" applyProtection="1"/>
    <xf numFmtId="168" fontId="1" fillId="0" borderId="1" xfId="0" applyNumberFormat="1" applyFont="1" applyBorder="1" applyProtection="1"/>
    <xf numFmtId="0" fontId="1" fillId="0" borderId="1" xfId="0" applyFont="1" applyBorder="1" applyProtection="1"/>
    <xf numFmtId="0" fontId="2" fillId="0" borderId="1" xfId="0" applyFont="1" applyBorder="1" applyProtection="1"/>
    <xf numFmtId="166" fontId="3" fillId="0" borderId="4" xfId="0" applyNumberFormat="1" applyFont="1" applyBorder="1" applyProtection="1"/>
    <xf numFmtId="167" fontId="3" fillId="0" borderId="4" xfId="0" applyNumberFormat="1" applyFont="1" applyBorder="1" applyAlignment="1" applyProtection="1">
      <alignment horizontal="right"/>
    </xf>
    <xf numFmtId="166" fontId="3" fillId="0" borderId="5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CD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600" b="1">
                <a:solidFill>
                  <a:schemeClr val="bg2">
                    <a:lumMod val="50000"/>
                  </a:schemeClr>
                </a:solidFill>
              </a:rPr>
              <a:t>Kiek priartėjame prie finansinės laisvės</a:t>
            </a:r>
            <a:endParaRPr lang="en-US" sz="1600" b="1">
              <a:solidFill>
                <a:schemeClr val="bg2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27111361285898"/>
          <c:y val="0.12158396198289743"/>
          <c:w val="0.83542124073303969"/>
          <c:h val="0.74184305545363638"/>
        </c:manualLayout>
      </c:layout>
      <c:barChart>
        <c:barDir val="col"/>
        <c:grouping val="clustered"/>
        <c:varyColors val="0"/>
        <c:ser>
          <c:idx val="0"/>
          <c:order val="0"/>
          <c:tx>
            <c:v>Pasyvios pajamos iš investicijų</c:v>
          </c:tx>
          <c:spPr>
            <a:solidFill>
              <a:srgbClr val="A0CD4E"/>
            </a:solidFill>
            <a:ln>
              <a:solidFill>
                <a:srgbClr val="A0CD4E"/>
              </a:solidFill>
            </a:ln>
            <a:effectLst/>
          </c:spPr>
          <c:invertIfNegative val="0"/>
          <c:val>
            <c:numRef>
              <c:f>Sheet1!$F$2:$F$44</c:f>
              <c:numCache>
                <c:formatCode>General\ "%"</c:formatCode>
                <c:ptCount val="43"/>
                <c:pt idx="0">
                  <c:v>0.1200000000000002</c:v>
                </c:pt>
                <c:pt idx="1">
                  <c:v>0.25439999999999996</c:v>
                </c:pt>
                <c:pt idx="2">
                  <c:v>0.40492800000000068</c:v>
                </c:pt>
                <c:pt idx="3">
                  <c:v>0.57351936000000081</c:v>
                </c:pt>
                <c:pt idx="4">
                  <c:v>0.76234168320000184</c:v>
                </c:pt>
                <c:pt idx="5">
                  <c:v>0.97382268518400228</c:v>
                </c:pt>
                <c:pt idx="6">
                  <c:v>1.2106814074060825</c:v>
                </c:pt>
                <c:pt idx="7">
                  <c:v>1.4759631762948118</c:v>
                </c:pt>
                <c:pt idx="8">
                  <c:v>1.7730787574501927</c:v>
                </c:pt>
                <c:pt idx="9">
                  <c:v>2.105848208344212</c:v>
                </c:pt>
                <c:pt idx="10">
                  <c:v>2.478549993345518</c:v>
                </c:pt>
                <c:pt idx="11">
                  <c:v>2.8959759925469775</c:v>
                </c:pt>
                <c:pt idx="12">
                  <c:v>3.3634931116526205</c:v>
                </c:pt>
                <c:pt idx="13">
                  <c:v>3.8871122850509359</c:v>
                </c:pt>
                <c:pt idx="14">
                  <c:v>4.4735657592570446</c:v>
                </c:pt>
                <c:pt idx="15">
                  <c:v>5.1303936503678935</c:v>
                </c:pt>
                <c:pt idx="16">
                  <c:v>5.8660408884120434</c:v>
                </c:pt>
                <c:pt idx="17">
                  <c:v>6.6899657950214815</c:v>
                </c:pt>
                <c:pt idx="18">
                  <c:v>7.6127616904240654</c:v>
                </c:pt>
                <c:pt idx="19">
                  <c:v>8.6462930932749664</c:v>
                </c:pt>
                <c:pt idx="20">
                  <c:v>9.8038482644679554</c:v>
                </c:pt>
                <c:pt idx="21">
                  <c:v>11.100310056204087</c:v>
                </c:pt>
                <c:pt idx="22">
                  <c:v>12.552347262948595</c:v>
                </c:pt>
                <c:pt idx="23">
                  <c:v>14.178628934502434</c:v>
                </c:pt>
                <c:pt idx="24">
                  <c:v>16.000064406642721</c:v>
                </c:pt>
                <c:pt idx="25">
                  <c:v>18.040072135439846</c:v>
                </c:pt>
                <c:pt idx="26">
                  <c:v>20.324880791692635</c:v>
                </c:pt>
                <c:pt idx="27">
                  <c:v>22.883866486695766</c:v>
                </c:pt>
                <c:pt idx="28">
                  <c:v>25.749930465099236</c:v>
                </c:pt>
                <c:pt idx="29">
                  <c:v>28.95992212091118</c:v>
                </c:pt>
                <c:pt idx="30">
                  <c:v>32.55511277542054</c:v>
                </c:pt>
                <c:pt idx="31">
                  <c:v>36.581726308470977</c:v>
                </c:pt>
                <c:pt idx="32">
                  <c:v>41.091533465487529</c:v>
                </c:pt>
                <c:pt idx="33">
                  <c:v>46.142517481345969</c:v>
                </c:pt>
                <c:pt idx="34">
                  <c:v>51.799619579107571</c:v>
                </c:pt>
                <c:pt idx="35">
                  <c:v>58.135573928600373</c:v>
                </c:pt>
                <c:pt idx="36">
                  <c:v>65.231842800032453</c:v>
                </c:pt>
                <c:pt idx="37">
                  <c:v>73.179663936036519</c:v>
                </c:pt>
                <c:pt idx="38">
                  <c:v>82.08122360836083</c:v>
                </c:pt>
                <c:pt idx="39">
                  <c:v>92.050970441363987</c:v>
                </c:pt>
                <c:pt idx="40">
                  <c:v>103.21708689432782</c:v>
                </c:pt>
                <c:pt idx="41">
                  <c:v>115.72313732164727</c:v>
                </c:pt>
                <c:pt idx="42">
                  <c:v>129.7299138002449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508464"/>
        <c:axId val="285508856"/>
      </c:barChart>
      <c:lineChart>
        <c:grouping val="standard"/>
        <c:varyColors val="0"/>
        <c:ser>
          <c:idx val="1"/>
          <c:order val="1"/>
          <c:tx>
            <c:v>Pragyvenimo išlaidos</c:v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Sheet1!$G$2:$G$44</c:f>
              <c:numCache>
                <c:formatCode>General</c:formatCode>
                <c:ptCount val="43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99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99</c:v>
                </c:pt>
                <c:pt idx="26">
                  <c:v>99</c:v>
                </c:pt>
                <c:pt idx="27">
                  <c:v>99</c:v>
                </c:pt>
                <c:pt idx="28">
                  <c:v>99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508464"/>
        <c:axId val="285508856"/>
      </c:lineChart>
      <c:catAx>
        <c:axId val="285508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 sz="1400"/>
                  <a:t>Metai</a:t>
                </a:r>
                <a:endParaRPr lang="en-US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508856"/>
        <c:crosses val="autoZero"/>
        <c:auto val="1"/>
        <c:lblAlgn val="ctr"/>
        <c:lblOffset val="100"/>
        <c:noMultiLvlLbl val="0"/>
      </c:catAx>
      <c:valAx>
        <c:axId val="28550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t-LT" sz="1400"/>
                  <a:t>100 </a:t>
                </a:r>
                <a:r>
                  <a:rPr lang="en-US" sz="1400"/>
                  <a:t>%</a:t>
                </a:r>
                <a:r>
                  <a:rPr lang="en-US" sz="1400" baseline="0"/>
                  <a:t> = vienas m</a:t>
                </a:r>
                <a:r>
                  <a:rPr lang="lt-LT" sz="1400" baseline="0"/>
                  <a:t>ė</a:t>
                </a:r>
                <a:r>
                  <a:rPr lang="en-US" sz="1400" baseline="0"/>
                  <a:t>n. atlyginimas</a:t>
                </a:r>
                <a:endParaRPr lang="en-US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\ &quot;%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50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516918759783428E-2"/>
          <c:y val="0.54343730542015445"/>
          <c:w val="0.56698140617765835"/>
          <c:h val="0.24506228855808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44</xdr:row>
      <xdr:rowOff>138111</xdr:rowOff>
    </xdr:from>
    <xdr:to>
      <xdr:col>4</xdr:col>
      <xdr:colOff>1762125</xdr:colOff>
      <xdr:row>66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4"/>
  <sheetViews>
    <sheetView tabSelected="1" workbookViewId="0">
      <selection activeCell="W15" sqref="W15"/>
    </sheetView>
  </sheetViews>
  <sheetFormatPr defaultRowHeight="15" x14ac:dyDescent="0.25"/>
  <cols>
    <col min="1" max="1" width="12.28515625" style="6" customWidth="1"/>
    <col min="2" max="2" width="28.42578125" style="6" customWidth="1"/>
    <col min="3" max="3" width="15.5703125" style="6" customWidth="1"/>
    <col min="4" max="4" width="23.7109375" style="6" customWidth="1"/>
    <col min="5" max="5" width="26.7109375" style="6" customWidth="1"/>
    <col min="6" max="16384" width="9.140625" style="6"/>
  </cols>
  <sheetData>
    <row r="1" spans="1:29" s="2" customFormat="1" ht="82.5" customHeight="1" x14ac:dyDescent="0.25">
      <c r="A1" s="13" t="s">
        <v>1</v>
      </c>
      <c r="B1" s="13" t="s">
        <v>2</v>
      </c>
      <c r="C1" s="13" t="s">
        <v>0</v>
      </c>
      <c r="D1" s="13" t="s">
        <v>4</v>
      </c>
      <c r="E1" s="13" t="s">
        <v>3</v>
      </c>
      <c r="F1" s="17"/>
      <c r="G1" s="17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14">
        <f>1</f>
        <v>1</v>
      </c>
      <c r="B2" s="3">
        <v>1</v>
      </c>
      <c r="C2" s="4">
        <v>0.12</v>
      </c>
      <c r="D2" s="18">
        <f>((12*B2)*(1+C2))/100</f>
        <v>0.13440000000000002</v>
      </c>
      <c r="E2" s="19">
        <f>IF(ROUND(((D2-B2*C2)/12)*100,1)&gt;99, "FINANSINĖ LAISVĖ", ROUND(((D2-B2*C2)/12)*100,1))</f>
        <v>0.1</v>
      </c>
      <c r="F2" s="20">
        <f>((D2-B2*C2)/12)*100</f>
        <v>0.1200000000000002</v>
      </c>
      <c r="G2" s="21">
        <v>99</v>
      </c>
      <c r="H2" s="2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x14ac:dyDescent="0.25">
      <c r="A3" s="15">
        <f>1+A2</f>
        <v>2</v>
      </c>
      <c r="B3" s="7">
        <f>B2</f>
        <v>1</v>
      </c>
      <c r="C3" s="8">
        <f>C2</f>
        <v>0.12</v>
      </c>
      <c r="D3" s="23">
        <f>((12*B3+D2*100)*(1+C3))/100</f>
        <v>0.28492800000000001</v>
      </c>
      <c r="E3" s="24">
        <f>IF(ROUND(((D3-D2-B3*C3)/12)*100,1)&gt;99, "FINANSINĖ LAISVĖ", ROUND(((D3-D2-B3*C3)/12)*100,1))</f>
        <v>0.3</v>
      </c>
      <c r="F3" s="20">
        <f>((D3-D2-B3*C3)/12)*100</f>
        <v>0.25439999999999996</v>
      </c>
      <c r="G3" s="21">
        <f>G2</f>
        <v>99</v>
      </c>
      <c r="H3" s="2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.75" x14ac:dyDescent="0.25">
      <c r="A4" s="15">
        <f t="shared" ref="A4:A44" si="0">1+A3</f>
        <v>3</v>
      </c>
      <c r="B4" s="7">
        <f t="shared" ref="B4:B44" si="1">B3</f>
        <v>1</v>
      </c>
      <c r="C4" s="8">
        <f t="shared" ref="C4:C15" si="2">C3</f>
        <v>0.12</v>
      </c>
      <c r="D4" s="23">
        <f t="shared" ref="D4:D44" si="3">((12*B4+D3*100)*(1+C4))/100</f>
        <v>0.45351936000000009</v>
      </c>
      <c r="E4" s="24">
        <f t="shared" ref="E4:E44" si="4">IF(ROUND(((D4-D3-B4*C4)/12)*100,1)&gt;99, "FINANSINĖ LAISVĖ", ROUND(((D4-D3-B4*C4)/12)*100,1))</f>
        <v>0.4</v>
      </c>
      <c r="F4" s="20">
        <f t="shared" ref="F4:F44" si="5">((D4-D3-B4*C4)/12)*100</f>
        <v>0.40492800000000068</v>
      </c>
      <c r="G4" s="21">
        <f t="shared" ref="G4:G44" si="6">G3</f>
        <v>99</v>
      </c>
      <c r="H4" s="2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.75" x14ac:dyDescent="0.25">
      <c r="A5" s="15">
        <f t="shared" si="0"/>
        <v>4</v>
      </c>
      <c r="B5" s="7">
        <f t="shared" si="1"/>
        <v>1</v>
      </c>
      <c r="C5" s="8">
        <f t="shared" si="2"/>
        <v>0.12</v>
      </c>
      <c r="D5" s="23">
        <f t="shared" si="3"/>
        <v>0.64234168320000018</v>
      </c>
      <c r="E5" s="24">
        <f t="shared" si="4"/>
        <v>0.6</v>
      </c>
      <c r="F5" s="20">
        <f t="shared" si="5"/>
        <v>0.57351936000000081</v>
      </c>
      <c r="G5" s="21">
        <f t="shared" si="6"/>
        <v>99</v>
      </c>
      <c r="H5" s="2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5.75" x14ac:dyDescent="0.25">
      <c r="A6" s="15">
        <f t="shared" si="0"/>
        <v>5</v>
      </c>
      <c r="B6" s="7">
        <f t="shared" si="1"/>
        <v>1</v>
      </c>
      <c r="C6" s="8">
        <f t="shared" si="2"/>
        <v>0.12</v>
      </c>
      <c r="D6" s="23">
        <f t="shared" si="3"/>
        <v>0.8538226851840004</v>
      </c>
      <c r="E6" s="24">
        <f t="shared" si="4"/>
        <v>0.8</v>
      </c>
      <c r="F6" s="20">
        <f t="shared" si="5"/>
        <v>0.76234168320000184</v>
      </c>
      <c r="G6" s="21">
        <f t="shared" si="6"/>
        <v>99</v>
      </c>
      <c r="H6" s="2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5.75" x14ac:dyDescent="0.25">
      <c r="A7" s="15">
        <f t="shared" si="0"/>
        <v>6</v>
      </c>
      <c r="B7" s="7">
        <f t="shared" si="1"/>
        <v>1</v>
      </c>
      <c r="C7" s="8">
        <f t="shared" si="2"/>
        <v>0.12</v>
      </c>
      <c r="D7" s="23">
        <f t="shared" si="3"/>
        <v>1.0906814074060807</v>
      </c>
      <c r="E7" s="24">
        <f t="shared" si="4"/>
        <v>1</v>
      </c>
      <c r="F7" s="20">
        <f t="shared" si="5"/>
        <v>0.97382268518400228</v>
      </c>
      <c r="G7" s="21">
        <f t="shared" si="6"/>
        <v>99</v>
      </c>
      <c r="H7" s="22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5.75" x14ac:dyDescent="0.25">
      <c r="A8" s="15">
        <f t="shared" si="0"/>
        <v>7</v>
      </c>
      <c r="B8" s="7">
        <f t="shared" si="1"/>
        <v>1</v>
      </c>
      <c r="C8" s="8">
        <f t="shared" si="2"/>
        <v>0.12</v>
      </c>
      <c r="D8" s="23">
        <f t="shared" si="3"/>
        <v>1.3559631762948106</v>
      </c>
      <c r="E8" s="24">
        <f t="shared" si="4"/>
        <v>1.2</v>
      </c>
      <c r="F8" s="20">
        <f t="shared" si="5"/>
        <v>1.2106814074060825</v>
      </c>
      <c r="G8" s="21">
        <f t="shared" si="6"/>
        <v>99</v>
      </c>
      <c r="H8" s="2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5.75" x14ac:dyDescent="0.25">
      <c r="A9" s="15">
        <f t="shared" si="0"/>
        <v>8</v>
      </c>
      <c r="B9" s="7">
        <f t="shared" si="1"/>
        <v>1</v>
      </c>
      <c r="C9" s="8">
        <f t="shared" si="2"/>
        <v>0.12</v>
      </c>
      <c r="D9" s="23">
        <f t="shared" si="3"/>
        <v>1.653078757450188</v>
      </c>
      <c r="E9" s="24">
        <f t="shared" si="4"/>
        <v>1.5</v>
      </c>
      <c r="F9" s="20">
        <f t="shared" si="5"/>
        <v>1.4759631762948118</v>
      </c>
      <c r="G9" s="21">
        <f t="shared" si="6"/>
        <v>99</v>
      </c>
      <c r="H9" s="2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5.75" x14ac:dyDescent="0.25">
      <c r="A10" s="15">
        <f t="shared" si="0"/>
        <v>9</v>
      </c>
      <c r="B10" s="7">
        <f t="shared" si="1"/>
        <v>1</v>
      </c>
      <c r="C10" s="8">
        <f t="shared" si="2"/>
        <v>0.12</v>
      </c>
      <c r="D10" s="23">
        <f t="shared" si="3"/>
        <v>1.9858482083442111</v>
      </c>
      <c r="E10" s="24">
        <f t="shared" si="4"/>
        <v>1.8</v>
      </c>
      <c r="F10" s="20">
        <f t="shared" si="5"/>
        <v>1.7730787574501927</v>
      </c>
      <c r="G10" s="21">
        <f t="shared" si="6"/>
        <v>99</v>
      </c>
      <c r="H10" s="2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5.75" x14ac:dyDescent="0.25">
      <c r="A11" s="15">
        <f t="shared" si="0"/>
        <v>10</v>
      </c>
      <c r="B11" s="7">
        <f t="shared" si="1"/>
        <v>1</v>
      </c>
      <c r="C11" s="8">
        <f t="shared" si="2"/>
        <v>0.12</v>
      </c>
      <c r="D11" s="23">
        <f t="shared" si="3"/>
        <v>2.3585499933455165</v>
      </c>
      <c r="E11" s="24">
        <f t="shared" si="4"/>
        <v>2.1</v>
      </c>
      <c r="F11" s="20">
        <f t="shared" si="5"/>
        <v>2.105848208344212</v>
      </c>
      <c r="G11" s="21">
        <f t="shared" si="6"/>
        <v>99</v>
      </c>
      <c r="H11" s="2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.75" x14ac:dyDescent="0.25">
      <c r="A12" s="15">
        <f t="shared" si="0"/>
        <v>11</v>
      </c>
      <c r="B12" s="7">
        <f t="shared" si="1"/>
        <v>1</v>
      </c>
      <c r="C12" s="8">
        <f t="shared" si="2"/>
        <v>0.12</v>
      </c>
      <c r="D12" s="23">
        <f t="shared" si="3"/>
        <v>2.7759759925469787</v>
      </c>
      <c r="E12" s="24">
        <f t="shared" si="4"/>
        <v>2.5</v>
      </c>
      <c r="F12" s="20">
        <f t="shared" si="5"/>
        <v>2.478549993345518</v>
      </c>
      <c r="G12" s="21">
        <f t="shared" si="6"/>
        <v>99</v>
      </c>
      <c r="H12" s="2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5.75" x14ac:dyDescent="0.25">
      <c r="A13" s="15">
        <f t="shared" si="0"/>
        <v>12</v>
      </c>
      <c r="B13" s="7">
        <f t="shared" si="1"/>
        <v>1</v>
      </c>
      <c r="C13" s="8">
        <f t="shared" si="2"/>
        <v>0.12</v>
      </c>
      <c r="D13" s="23">
        <f t="shared" si="3"/>
        <v>3.243493111652616</v>
      </c>
      <c r="E13" s="24">
        <f t="shared" si="4"/>
        <v>2.9</v>
      </c>
      <c r="F13" s="20">
        <f t="shared" si="5"/>
        <v>2.8959759925469775</v>
      </c>
      <c r="G13" s="21">
        <f t="shared" si="6"/>
        <v>99</v>
      </c>
      <c r="H13" s="2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5.75" x14ac:dyDescent="0.25">
      <c r="A14" s="15">
        <f t="shared" si="0"/>
        <v>13</v>
      </c>
      <c r="B14" s="7">
        <f t="shared" si="1"/>
        <v>1</v>
      </c>
      <c r="C14" s="8">
        <f t="shared" si="2"/>
        <v>0.12</v>
      </c>
      <c r="D14" s="23">
        <f t="shared" si="3"/>
        <v>3.7671122850509304</v>
      </c>
      <c r="E14" s="24">
        <f t="shared" si="4"/>
        <v>3.4</v>
      </c>
      <c r="F14" s="20">
        <f t="shared" si="5"/>
        <v>3.3634931116526205</v>
      </c>
      <c r="G14" s="21">
        <f t="shared" si="6"/>
        <v>99</v>
      </c>
      <c r="H14" s="2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5.75" x14ac:dyDescent="0.25">
      <c r="A15" s="15">
        <f t="shared" si="0"/>
        <v>14</v>
      </c>
      <c r="B15" s="7">
        <f t="shared" si="1"/>
        <v>1</v>
      </c>
      <c r="C15" s="8">
        <f t="shared" si="2"/>
        <v>0.12</v>
      </c>
      <c r="D15" s="23">
        <f t="shared" si="3"/>
        <v>4.3535657592570427</v>
      </c>
      <c r="E15" s="24">
        <f t="shared" si="4"/>
        <v>3.9</v>
      </c>
      <c r="F15" s="20">
        <f t="shared" si="5"/>
        <v>3.8871122850509359</v>
      </c>
      <c r="G15" s="21">
        <f t="shared" si="6"/>
        <v>99</v>
      </c>
      <c r="H15" s="2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5.75" x14ac:dyDescent="0.25">
      <c r="A16" s="15">
        <f t="shared" si="0"/>
        <v>15</v>
      </c>
      <c r="B16" s="7">
        <f t="shared" si="1"/>
        <v>1</v>
      </c>
      <c r="C16" s="8">
        <f t="shared" ref="C16:C27" si="7">C15</f>
        <v>0.12</v>
      </c>
      <c r="D16" s="23">
        <f t="shared" si="3"/>
        <v>5.0103936503678881</v>
      </c>
      <c r="E16" s="24">
        <f t="shared" si="4"/>
        <v>4.5</v>
      </c>
      <c r="F16" s="20">
        <f t="shared" si="5"/>
        <v>4.4735657592570446</v>
      </c>
      <c r="G16" s="21">
        <f t="shared" si="6"/>
        <v>99</v>
      </c>
      <c r="H16" s="2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5.75" x14ac:dyDescent="0.25">
      <c r="A17" s="15">
        <f t="shared" si="0"/>
        <v>16</v>
      </c>
      <c r="B17" s="7">
        <f t="shared" si="1"/>
        <v>1</v>
      </c>
      <c r="C17" s="8">
        <f t="shared" si="7"/>
        <v>0.12</v>
      </c>
      <c r="D17" s="23">
        <f t="shared" si="3"/>
        <v>5.7460408884120353</v>
      </c>
      <c r="E17" s="24">
        <f t="shared" si="4"/>
        <v>5.0999999999999996</v>
      </c>
      <c r="F17" s="20">
        <f t="shared" si="5"/>
        <v>5.1303936503678935</v>
      </c>
      <c r="G17" s="21">
        <f t="shared" si="6"/>
        <v>99</v>
      </c>
      <c r="H17" s="2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5.75" x14ac:dyDescent="0.25">
      <c r="A18" s="15">
        <f t="shared" si="0"/>
        <v>17</v>
      </c>
      <c r="B18" s="7">
        <f t="shared" si="1"/>
        <v>1</v>
      </c>
      <c r="C18" s="8">
        <f t="shared" si="7"/>
        <v>0.12</v>
      </c>
      <c r="D18" s="23">
        <f t="shared" si="3"/>
        <v>6.5699657950214805</v>
      </c>
      <c r="E18" s="24">
        <f t="shared" si="4"/>
        <v>5.9</v>
      </c>
      <c r="F18" s="20">
        <f t="shared" si="5"/>
        <v>5.8660408884120434</v>
      </c>
      <c r="G18" s="21">
        <f t="shared" si="6"/>
        <v>99</v>
      </c>
      <c r="H18" s="2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5.75" x14ac:dyDescent="0.25">
      <c r="A19" s="15">
        <f t="shared" si="0"/>
        <v>18</v>
      </c>
      <c r="B19" s="7">
        <f t="shared" si="1"/>
        <v>1</v>
      </c>
      <c r="C19" s="8">
        <f t="shared" si="7"/>
        <v>0.12</v>
      </c>
      <c r="D19" s="23">
        <f t="shared" si="3"/>
        <v>7.4927616904240582</v>
      </c>
      <c r="E19" s="24">
        <f t="shared" si="4"/>
        <v>6.7</v>
      </c>
      <c r="F19" s="20">
        <f t="shared" si="5"/>
        <v>6.6899657950214815</v>
      </c>
      <c r="G19" s="21">
        <f t="shared" si="6"/>
        <v>99</v>
      </c>
      <c r="H19" s="2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5.75" x14ac:dyDescent="0.25">
      <c r="A20" s="15">
        <f t="shared" si="0"/>
        <v>19</v>
      </c>
      <c r="B20" s="7">
        <f t="shared" si="1"/>
        <v>1</v>
      </c>
      <c r="C20" s="8">
        <f t="shared" si="7"/>
        <v>0.12</v>
      </c>
      <c r="D20" s="23">
        <f t="shared" si="3"/>
        <v>8.5262930932749459</v>
      </c>
      <c r="E20" s="24">
        <f t="shared" si="4"/>
        <v>7.6</v>
      </c>
      <c r="F20" s="20">
        <f t="shared" si="5"/>
        <v>7.6127616904240654</v>
      </c>
      <c r="G20" s="21">
        <f t="shared" si="6"/>
        <v>99</v>
      </c>
      <c r="H20" s="2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5.75" x14ac:dyDescent="0.25">
      <c r="A21" s="15">
        <f t="shared" si="0"/>
        <v>20</v>
      </c>
      <c r="B21" s="7">
        <f t="shared" si="1"/>
        <v>1</v>
      </c>
      <c r="C21" s="8">
        <f t="shared" si="7"/>
        <v>0.12</v>
      </c>
      <c r="D21" s="23">
        <f t="shared" si="3"/>
        <v>9.683848264467942</v>
      </c>
      <c r="E21" s="24">
        <f t="shared" si="4"/>
        <v>8.6</v>
      </c>
      <c r="F21" s="20">
        <f t="shared" si="5"/>
        <v>8.6462930932749664</v>
      </c>
      <c r="G21" s="21">
        <f t="shared" si="6"/>
        <v>99</v>
      </c>
      <c r="H21" s="2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5.75" x14ac:dyDescent="0.25">
      <c r="A22" s="15">
        <f t="shared" si="0"/>
        <v>21</v>
      </c>
      <c r="B22" s="7">
        <f t="shared" si="1"/>
        <v>1</v>
      </c>
      <c r="C22" s="8">
        <f t="shared" si="7"/>
        <v>0.12</v>
      </c>
      <c r="D22" s="23">
        <f t="shared" si="3"/>
        <v>10.980310056204097</v>
      </c>
      <c r="E22" s="24">
        <f t="shared" si="4"/>
        <v>9.8000000000000007</v>
      </c>
      <c r="F22" s="20">
        <f t="shared" si="5"/>
        <v>9.8038482644679554</v>
      </c>
      <c r="G22" s="21">
        <f t="shared" si="6"/>
        <v>99</v>
      </c>
      <c r="H22" s="2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5.75" x14ac:dyDescent="0.25">
      <c r="A23" s="15">
        <f t="shared" si="0"/>
        <v>22</v>
      </c>
      <c r="B23" s="7">
        <f t="shared" si="1"/>
        <v>1</v>
      </c>
      <c r="C23" s="8">
        <f t="shared" si="7"/>
        <v>0.12</v>
      </c>
      <c r="D23" s="23">
        <f t="shared" si="3"/>
        <v>12.432347262948587</v>
      </c>
      <c r="E23" s="24">
        <f t="shared" si="4"/>
        <v>11.1</v>
      </c>
      <c r="F23" s="20">
        <f t="shared" si="5"/>
        <v>11.100310056204087</v>
      </c>
      <c r="G23" s="21">
        <f t="shared" si="6"/>
        <v>99</v>
      </c>
      <c r="H23" s="2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5.75" x14ac:dyDescent="0.25">
      <c r="A24" s="15">
        <f t="shared" si="0"/>
        <v>23</v>
      </c>
      <c r="B24" s="7">
        <f t="shared" si="1"/>
        <v>1</v>
      </c>
      <c r="C24" s="8">
        <f t="shared" si="7"/>
        <v>0.12</v>
      </c>
      <c r="D24" s="23">
        <f t="shared" si="3"/>
        <v>14.058628934502419</v>
      </c>
      <c r="E24" s="24">
        <f t="shared" si="4"/>
        <v>12.6</v>
      </c>
      <c r="F24" s="20">
        <f t="shared" si="5"/>
        <v>12.552347262948595</v>
      </c>
      <c r="G24" s="21">
        <f t="shared" si="6"/>
        <v>99</v>
      </c>
      <c r="H24" s="2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5.75" x14ac:dyDescent="0.25">
      <c r="A25" s="15">
        <f t="shared" si="0"/>
        <v>24</v>
      </c>
      <c r="B25" s="7">
        <f t="shared" si="1"/>
        <v>1</v>
      </c>
      <c r="C25" s="8">
        <f t="shared" si="7"/>
        <v>0.12</v>
      </c>
      <c r="D25" s="23">
        <f t="shared" si="3"/>
        <v>15.880064406642711</v>
      </c>
      <c r="E25" s="24">
        <f t="shared" si="4"/>
        <v>14.2</v>
      </c>
      <c r="F25" s="20">
        <f t="shared" si="5"/>
        <v>14.178628934502434</v>
      </c>
      <c r="G25" s="21">
        <f t="shared" si="6"/>
        <v>99</v>
      </c>
      <c r="H25" s="2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5.75" x14ac:dyDescent="0.25">
      <c r="A26" s="15">
        <f t="shared" si="0"/>
        <v>25</v>
      </c>
      <c r="B26" s="7">
        <f t="shared" si="1"/>
        <v>1</v>
      </c>
      <c r="C26" s="8">
        <f t="shared" si="7"/>
        <v>0.12</v>
      </c>
      <c r="D26" s="23">
        <f t="shared" si="3"/>
        <v>17.920072135439838</v>
      </c>
      <c r="E26" s="24">
        <f t="shared" si="4"/>
        <v>16</v>
      </c>
      <c r="F26" s="20">
        <f t="shared" si="5"/>
        <v>16.000064406642721</v>
      </c>
      <c r="G26" s="21">
        <f t="shared" si="6"/>
        <v>99</v>
      </c>
      <c r="H26" s="2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5.75" x14ac:dyDescent="0.25">
      <c r="A27" s="15">
        <f t="shared" si="0"/>
        <v>26</v>
      </c>
      <c r="B27" s="7">
        <f t="shared" si="1"/>
        <v>1</v>
      </c>
      <c r="C27" s="8">
        <f t="shared" si="7"/>
        <v>0.12</v>
      </c>
      <c r="D27" s="23">
        <f t="shared" si="3"/>
        <v>20.20488079169262</v>
      </c>
      <c r="E27" s="24">
        <f t="shared" si="4"/>
        <v>18</v>
      </c>
      <c r="F27" s="20">
        <f t="shared" si="5"/>
        <v>18.040072135439846</v>
      </c>
      <c r="G27" s="21">
        <f t="shared" si="6"/>
        <v>99</v>
      </c>
      <c r="H27" s="2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.75" x14ac:dyDescent="0.25">
      <c r="A28" s="16">
        <f t="shared" si="0"/>
        <v>27</v>
      </c>
      <c r="B28" s="9">
        <f t="shared" si="1"/>
        <v>1</v>
      </c>
      <c r="C28" s="10">
        <f t="shared" ref="C28:C43" si="8">C27</f>
        <v>0.12</v>
      </c>
      <c r="D28" s="25">
        <f t="shared" si="3"/>
        <v>22.763866486695736</v>
      </c>
      <c r="E28" s="24">
        <f t="shared" si="4"/>
        <v>20.3</v>
      </c>
      <c r="F28" s="20">
        <f t="shared" si="5"/>
        <v>20.324880791692635</v>
      </c>
      <c r="G28" s="21">
        <f t="shared" si="6"/>
        <v>99</v>
      </c>
      <c r="H28" s="2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5.75" x14ac:dyDescent="0.25">
      <c r="A29" s="16">
        <f t="shared" si="0"/>
        <v>28</v>
      </c>
      <c r="B29" s="9">
        <f t="shared" si="1"/>
        <v>1</v>
      </c>
      <c r="C29" s="10">
        <f t="shared" si="8"/>
        <v>0.12</v>
      </c>
      <c r="D29" s="25">
        <f t="shared" si="3"/>
        <v>25.629930465099228</v>
      </c>
      <c r="E29" s="24">
        <f t="shared" si="4"/>
        <v>22.9</v>
      </c>
      <c r="F29" s="20">
        <f t="shared" si="5"/>
        <v>22.883866486695766</v>
      </c>
      <c r="G29" s="21">
        <f t="shared" si="6"/>
        <v>99</v>
      </c>
      <c r="H29" s="2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5.75" x14ac:dyDescent="0.25">
      <c r="A30" s="16">
        <f t="shared" si="0"/>
        <v>29</v>
      </c>
      <c r="B30" s="9">
        <f t="shared" si="1"/>
        <v>1</v>
      </c>
      <c r="C30" s="10">
        <f t="shared" si="8"/>
        <v>0.12</v>
      </c>
      <c r="D30" s="25">
        <f t="shared" si="3"/>
        <v>28.839922120911137</v>
      </c>
      <c r="E30" s="24">
        <f t="shared" si="4"/>
        <v>25.7</v>
      </c>
      <c r="F30" s="20">
        <f t="shared" si="5"/>
        <v>25.749930465099236</v>
      </c>
      <c r="G30" s="21">
        <f t="shared" si="6"/>
        <v>99</v>
      </c>
      <c r="H30" s="2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5.75" x14ac:dyDescent="0.25">
      <c r="A31" s="16">
        <f t="shared" si="0"/>
        <v>30</v>
      </c>
      <c r="B31" s="9">
        <f t="shared" si="1"/>
        <v>1</v>
      </c>
      <c r="C31" s="10">
        <f t="shared" si="8"/>
        <v>0.12</v>
      </c>
      <c r="D31" s="25">
        <f t="shared" si="3"/>
        <v>32.435112775420478</v>
      </c>
      <c r="E31" s="24">
        <f t="shared" si="4"/>
        <v>29</v>
      </c>
      <c r="F31" s="20">
        <f t="shared" si="5"/>
        <v>28.95992212091118</v>
      </c>
      <c r="G31" s="21">
        <f t="shared" si="6"/>
        <v>99</v>
      </c>
      <c r="H31" s="22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5.75" x14ac:dyDescent="0.25">
      <c r="A32" s="16">
        <f t="shared" si="0"/>
        <v>31</v>
      </c>
      <c r="B32" s="9">
        <f t="shared" si="1"/>
        <v>1</v>
      </c>
      <c r="C32" s="10">
        <f t="shared" si="8"/>
        <v>0.12</v>
      </c>
      <c r="D32" s="25">
        <f t="shared" si="3"/>
        <v>36.461726308470944</v>
      </c>
      <c r="E32" s="24">
        <f t="shared" si="4"/>
        <v>32.6</v>
      </c>
      <c r="F32" s="20">
        <f t="shared" si="5"/>
        <v>32.55511277542054</v>
      </c>
      <c r="G32" s="21">
        <f t="shared" si="6"/>
        <v>99</v>
      </c>
      <c r="H32" s="22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5.75" x14ac:dyDescent="0.25">
      <c r="A33" s="16">
        <f t="shared" si="0"/>
        <v>32</v>
      </c>
      <c r="B33" s="9">
        <f t="shared" si="1"/>
        <v>1</v>
      </c>
      <c r="C33" s="10">
        <f t="shared" si="8"/>
        <v>0.12</v>
      </c>
      <c r="D33" s="25">
        <f t="shared" si="3"/>
        <v>40.971533465487461</v>
      </c>
      <c r="E33" s="24">
        <f t="shared" si="4"/>
        <v>36.6</v>
      </c>
      <c r="F33" s="20">
        <f t="shared" si="5"/>
        <v>36.581726308470977</v>
      </c>
      <c r="G33" s="21">
        <f t="shared" si="6"/>
        <v>99</v>
      </c>
      <c r="H33" s="2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75" x14ac:dyDescent="0.25">
      <c r="A34" s="16">
        <f t="shared" si="0"/>
        <v>33</v>
      </c>
      <c r="B34" s="9">
        <f t="shared" si="1"/>
        <v>1</v>
      </c>
      <c r="C34" s="10">
        <f t="shared" si="8"/>
        <v>0.12</v>
      </c>
      <c r="D34" s="25">
        <f t="shared" si="3"/>
        <v>46.022517481345965</v>
      </c>
      <c r="E34" s="24">
        <f t="shared" si="4"/>
        <v>41.1</v>
      </c>
      <c r="F34" s="20">
        <f t="shared" si="5"/>
        <v>41.091533465487529</v>
      </c>
      <c r="G34" s="21">
        <f t="shared" si="6"/>
        <v>99</v>
      </c>
      <c r="H34" s="2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x14ac:dyDescent="0.25">
      <c r="A35" s="16">
        <f t="shared" si="0"/>
        <v>34</v>
      </c>
      <c r="B35" s="9">
        <f t="shared" si="1"/>
        <v>1</v>
      </c>
      <c r="C35" s="10">
        <f t="shared" si="8"/>
        <v>0.12</v>
      </c>
      <c r="D35" s="25">
        <f t="shared" si="3"/>
        <v>51.679619579107481</v>
      </c>
      <c r="E35" s="24">
        <f t="shared" si="4"/>
        <v>46.1</v>
      </c>
      <c r="F35" s="20">
        <f t="shared" si="5"/>
        <v>46.142517481345969</v>
      </c>
      <c r="G35" s="21">
        <f t="shared" si="6"/>
        <v>99</v>
      </c>
      <c r="H35" s="2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75" x14ac:dyDescent="0.25">
      <c r="A36" s="16">
        <f t="shared" si="0"/>
        <v>35</v>
      </c>
      <c r="B36" s="9">
        <f t="shared" si="1"/>
        <v>1</v>
      </c>
      <c r="C36" s="10">
        <f t="shared" si="8"/>
        <v>0.12</v>
      </c>
      <c r="D36" s="25">
        <f t="shared" si="3"/>
        <v>58.015573928600389</v>
      </c>
      <c r="E36" s="24">
        <f t="shared" si="4"/>
        <v>51.8</v>
      </c>
      <c r="F36" s="20">
        <f t="shared" si="5"/>
        <v>51.799619579107571</v>
      </c>
      <c r="G36" s="21">
        <f t="shared" si="6"/>
        <v>99</v>
      </c>
      <c r="H36" s="2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x14ac:dyDescent="0.25">
      <c r="A37" s="16">
        <f t="shared" si="0"/>
        <v>36</v>
      </c>
      <c r="B37" s="9">
        <f t="shared" si="1"/>
        <v>1</v>
      </c>
      <c r="C37" s="10">
        <f t="shared" si="8"/>
        <v>0.12</v>
      </c>
      <c r="D37" s="25">
        <f t="shared" si="3"/>
        <v>65.111842800032434</v>
      </c>
      <c r="E37" s="24">
        <f t="shared" si="4"/>
        <v>58.1</v>
      </c>
      <c r="F37" s="20">
        <f t="shared" si="5"/>
        <v>58.135573928600373</v>
      </c>
      <c r="G37" s="21">
        <f t="shared" si="6"/>
        <v>99</v>
      </c>
      <c r="H37" s="2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75" x14ac:dyDescent="0.25">
      <c r="A38" s="16">
        <f t="shared" si="0"/>
        <v>37</v>
      </c>
      <c r="B38" s="9">
        <f t="shared" si="1"/>
        <v>1</v>
      </c>
      <c r="C38" s="10">
        <f t="shared" si="8"/>
        <v>0.12</v>
      </c>
      <c r="D38" s="25">
        <f t="shared" si="3"/>
        <v>73.05966393603633</v>
      </c>
      <c r="E38" s="24">
        <f t="shared" si="4"/>
        <v>65.2</v>
      </c>
      <c r="F38" s="20">
        <f t="shared" si="5"/>
        <v>65.231842800032453</v>
      </c>
      <c r="G38" s="21">
        <f t="shared" si="6"/>
        <v>99</v>
      </c>
      <c r="H38" s="2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x14ac:dyDescent="0.25">
      <c r="A39" s="16">
        <f t="shared" si="0"/>
        <v>38</v>
      </c>
      <c r="B39" s="9">
        <f t="shared" si="1"/>
        <v>1</v>
      </c>
      <c r="C39" s="10">
        <f t="shared" si="8"/>
        <v>0.12</v>
      </c>
      <c r="D39" s="25">
        <f t="shared" si="3"/>
        <v>81.961223608360712</v>
      </c>
      <c r="E39" s="24">
        <f t="shared" si="4"/>
        <v>73.2</v>
      </c>
      <c r="F39" s="20">
        <f t="shared" si="5"/>
        <v>73.179663936036519</v>
      </c>
      <c r="G39" s="21">
        <f t="shared" si="6"/>
        <v>99</v>
      </c>
      <c r="H39" s="22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x14ac:dyDescent="0.25">
      <c r="A40" s="16">
        <f t="shared" si="0"/>
        <v>39</v>
      </c>
      <c r="B40" s="9">
        <f t="shared" si="1"/>
        <v>1</v>
      </c>
      <c r="C40" s="10">
        <f t="shared" si="8"/>
        <v>0.12</v>
      </c>
      <c r="D40" s="25">
        <f t="shared" si="3"/>
        <v>91.930970441364011</v>
      </c>
      <c r="E40" s="24">
        <f t="shared" si="4"/>
        <v>82.1</v>
      </c>
      <c r="F40" s="20">
        <f t="shared" si="5"/>
        <v>82.08122360836083</v>
      </c>
      <c r="G40" s="21">
        <f t="shared" si="6"/>
        <v>99</v>
      </c>
      <c r="H40" s="2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x14ac:dyDescent="0.25">
      <c r="A41" s="16">
        <f t="shared" si="0"/>
        <v>40</v>
      </c>
      <c r="B41" s="9">
        <f t="shared" si="1"/>
        <v>1</v>
      </c>
      <c r="C41" s="10">
        <f t="shared" si="8"/>
        <v>0.12</v>
      </c>
      <c r="D41" s="25">
        <f t="shared" si="3"/>
        <v>103.09708689432769</v>
      </c>
      <c r="E41" s="24">
        <f t="shared" si="4"/>
        <v>92.1</v>
      </c>
      <c r="F41" s="20">
        <f t="shared" si="5"/>
        <v>92.050970441363987</v>
      </c>
      <c r="G41" s="21">
        <f t="shared" si="6"/>
        <v>99</v>
      </c>
      <c r="H41" s="2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x14ac:dyDescent="0.25">
      <c r="A42" s="16">
        <f t="shared" si="0"/>
        <v>41</v>
      </c>
      <c r="B42" s="9">
        <f t="shared" si="1"/>
        <v>1</v>
      </c>
      <c r="C42" s="10">
        <f t="shared" si="8"/>
        <v>0.12</v>
      </c>
      <c r="D42" s="25">
        <f t="shared" si="3"/>
        <v>115.60313732164703</v>
      </c>
      <c r="E42" s="24" t="str">
        <f t="shared" si="4"/>
        <v>FINANSINĖ LAISVĖ</v>
      </c>
      <c r="F42" s="20">
        <f t="shared" si="5"/>
        <v>103.21708689432782</v>
      </c>
      <c r="G42" s="21">
        <f t="shared" si="6"/>
        <v>99</v>
      </c>
      <c r="H42" s="2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x14ac:dyDescent="0.25">
      <c r="A43" s="16">
        <f t="shared" si="0"/>
        <v>42</v>
      </c>
      <c r="B43" s="9">
        <f t="shared" si="1"/>
        <v>1</v>
      </c>
      <c r="C43" s="10">
        <f t="shared" si="8"/>
        <v>0.12</v>
      </c>
      <c r="D43" s="25">
        <f t="shared" si="3"/>
        <v>129.6099138002447</v>
      </c>
      <c r="E43" s="24" t="str">
        <f t="shared" si="4"/>
        <v>FINANSINĖ LAISVĖ</v>
      </c>
      <c r="F43" s="20">
        <f t="shared" si="5"/>
        <v>115.72313732164727</v>
      </c>
      <c r="G43" s="21">
        <f t="shared" si="6"/>
        <v>99</v>
      </c>
      <c r="H43" s="2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x14ac:dyDescent="0.25">
      <c r="A44" s="16">
        <f t="shared" si="0"/>
        <v>43</v>
      </c>
      <c r="B44" s="9">
        <f t="shared" si="1"/>
        <v>1</v>
      </c>
      <c r="C44" s="10">
        <f t="shared" ref="C44" si="9">C43</f>
        <v>0.12</v>
      </c>
      <c r="D44" s="25">
        <f t="shared" si="3"/>
        <v>145.29750345627409</v>
      </c>
      <c r="E44" s="24" t="str">
        <f t="shared" si="4"/>
        <v>FINANSINĖ LAISVĖ</v>
      </c>
      <c r="F44" s="20">
        <f t="shared" si="5"/>
        <v>129.7299138002449</v>
      </c>
      <c r="G44" s="21">
        <f t="shared" si="6"/>
        <v>99</v>
      </c>
      <c r="H44" s="2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x14ac:dyDescent="0.25">
      <c r="A45" s="11"/>
      <c r="B45" s="11"/>
      <c r="C45" s="11"/>
      <c r="D45" s="11"/>
      <c r="E45" s="1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x14ac:dyDescent="0.25">
      <c r="A46" s="5"/>
      <c r="B46" s="5"/>
      <c r="C46" s="5"/>
      <c r="D46" s="1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</sheetData>
  <sheetProtection algorithmName="SHA-512" hashValue="HFrQmbJx6Ar6+ZC978F7Sn0QetvalI/3PowfcOpdvGCp/MPDQ9YbwgiJQnZTxHaUNoMvyarpAKLZv07QlzfQJg==" saltValue="PeD8QB6iclJSsia8aN7fNw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</dc:creator>
  <cp:lastModifiedBy>jot</cp:lastModifiedBy>
  <dcterms:created xsi:type="dcterms:W3CDTF">2016-11-03T15:08:38Z</dcterms:created>
  <dcterms:modified xsi:type="dcterms:W3CDTF">2016-11-09T05:55:56Z</dcterms:modified>
</cp:coreProperties>
</file>